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fran\Documents\MultiFidelity\Alliance\"/>
    </mc:Choice>
  </mc:AlternateContent>
  <xr:revisionPtr revIDLastSave="0" documentId="13_ncr:9_{27154F95-99ED-4ED4-9EA4-08E4DB3E2E26}" xr6:coauthVersionLast="47" xr6:coauthVersionMax="47" xr10:uidLastSave="{00000000-0000-0000-0000-000000000000}"/>
  <bookViews>
    <workbookView xWindow="-120" yWindow="-120" windowWidth="29040" windowHeight="15840" xr2:uid="{214E6C9E-68B1-44CF-86C9-E05C14D4A5A0}"/>
  </bookViews>
  <sheets>
    <sheet name="State-by-State" sheetId="1" r:id="rId1"/>
    <sheet name="Complaints" sheetId="2" r:id="rId2"/>
  </sheets>
  <definedNames>
    <definedName name="_xlnm._FilterDatabase" localSheetId="1" hidden="1">Complaints!$A$1:$F$53</definedName>
    <definedName name="_xlnm._FilterDatabase" localSheetId="0" hidden="1">'State-by-State'!$A$1:$H$53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" i="2" l="1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2" i="2"/>
  <c r="G22" i="1"/>
  <c r="G44" i="1"/>
  <c r="G30" i="1"/>
  <c r="G3" i="1"/>
  <c r="G45" i="1"/>
  <c r="G20" i="1"/>
  <c r="G17" i="1"/>
  <c r="G52" i="1"/>
  <c r="G7" i="1"/>
  <c r="G47" i="1"/>
  <c r="G14" i="1"/>
  <c r="G37" i="1"/>
  <c r="G2" i="1"/>
  <c r="G33" i="1"/>
  <c r="G5" i="1"/>
  <c r="G19" i="1"/>
  <c r="G10" i="1"/>
  <c r="G12" i="1"/>
  <c r="G51" i="1"/>
  <c r="G49" i="1"/>
  <c r="G25" i="1"/>
  <c r="G6" i="1"/>
  <c r="G34" i="1"/>
  <c r="G24" i="1"/>
  <c r="G8" i="1"/>
  <c r="G11" i="1"/>
  <c r="G39" i="1"/>
  <c r="G31" i="1"/>
  <c r="G48" i="1"/>
  <c r="G53" i="1"/>
  <c r="G18" i="1"/>
  <c r="G50" i="1"/>
  <c r="G43" i="1"/>
  <c r="G46" i="1"/>
  <c r="G21" i="1"/>
  <c r="G26" i="1"/>
  <c r="G41" i="1"/>
  <c r="G42" i="1"/>
  <c r="G38" i="1"/>
  <c r="G9" i="1"/>
  <c r="G15" i="1"/>
  <c r="G40" i="1"/>
  <c r="G32" i="1"/>
  <c r="G27" i="1"/>
  <c r="G35" i="1"/>
  <c r="G13" i="1"/>
  <c r="G4" i="1"/>
  <c r="G28" i="1"/>
  <c r="G16" i="1"/>
  <c r="G23" i="1"/>
  <c r="G29" i="1"/>
  <c r="G36" i="1"/>
  <c r="K4" i="1"/>
  <c r="H22" i="1" s="1"/>
  <c r="H36" i="1" l="1"/>
  <c r="H28" i="1"/>
  <c r="H27" i="1"/>
  <c r="H9" i="1"/>
  <c r="H26" i="1"/>
  <c r="H50" i="1"/>
  <c r="H31" i="1"/>
  <c r="H24" i="1"/>
  <c r="H49" i="1"/>
  <c r="H19" i="1"/>
  <c r="H37" i="1"/>
  <c r="H52" i="1"/>
  <c r="H3" i="1"/>
  <c r="H29" i="1"/>
  <c r="H4" i="1"/>
  <c r="H32" i="1"/>
  <c r="H38" i="1"/>
  <c r="H21" i="1"/>
  <c r="H18" i="1"/>
  <c r="H39" i="1"/>
  <c r="H34" i="1"/>
  <c r="H51" i="1"/>
  <c r="H5" i="1"/>
  <c r="H14" i="1"/>
  <c r="H17" i="1"/>
  <c r="H30" i="1"/>
  <c r="H23" i="1"/>
  <c r="H13" i="1"/>
  <c r="H40" i="1"/>
  <c r="H42" i="1"/>
  <c r="H46" i="1"/>
  <c r="H53" i="1"/>
  <c r="H11" i="1"/>
  <c r="H6" i="1"/>
  <c r="H12" i="1"/>
  <c r="H33" i="1"/>
  <c r="H47" i="1"/>
  <c r="H20" i="1"/>
  <c r="H44" i="1"/>
  <c r="H16" i="1"/>
  <c r="H35" i="1"/>
  <c r="H15" i="1"/>
  <c r="H41" i="1"/>
  <c r="H43" i="1"/>
  <c r="H48" i="1"/>
  <c r="H8" i="1"/>
  <c r="H25" i="1"/>
  <c r="H10" i="1"/>
  <c r="H2" i="1"/>
  <c r="H7" i="1"/>
  <c r="H45" i="1"/>
  <c r="E28" i="1"/>
  <c r="E27" i="1"/>
  <c r="E36" i="1"/>
  <c r="E9" i="1"/>
  <c r="E26" i="1"/>
  <c r="E50" i="1"/>
  <c r="E31" i="1"/>
  <c r="E24" i="1"/>
  <c r="E49" i="1"/>
  <c r="E19" i="1"/>
  <c r="E37" i="1"/>
  <c r="E52" i="1"/>
  <c r="E3" i="1"/>
  <c r="E29" i="1"/>
  <c r="E4" i="1"/>
  <c r="E32" i="1"/>
  <c r="E38" i="1"/>
  <c r="E21" i="1"/>
  <c r="E18" i="1"/>
  <c r="E39" i="1"/>
  <c r="E34" i="1"/>
  <c r="E51" i="1"/>
  <c r="E5" i="1"/>
  <c r="E14" i="1"/>
  <c r="E17" i="1"/>
  <c r="E30" i="1"/>
  <c r="E23" i="1"/>
  <c r="E13" i="1"/>
  <c r="E40" i="1"/>
  <c r="E42" i="1"/>
  <c r="E46" i="1"/>
  <c r="E53" i="1"/>
  <c r="E11" i="1"/>
  <c r="E6" i="1"/>
  <c r="E12" i="1"/>
  <c r="E33" i="1"/>
  <c r="E47" i="1"/>
  <c r="E20" i="1"/>
  <c r="E44" i="1"/>
  <c r="E16" i="1"/>
  <c r="E35" i="1"/>
  <c r="E15" i="1"/>
  <c r="E41" i="1"/>
  <c r="E43" i="1"/>
  <c r="E48" i="1"/>
  <c r="E8" i="1"/>
  <c r="E25" i="1"/>
  <c r="E10" i="1"/>
  <c r="E2" i="1"/>
  <c r="E7" i="1"/>
  <c r="E45" i="1"/>
  <c r="E22" i="1"/>
</calcChain>
</file>

<file path=xl/sharedStrings.xml><?xml version="1.0" encoding="utf-8"?>
<sst xmlns="http://schemas.openxmlformats.org/spreadsheetml/2006/main" count="124" uniqueCount="72">
  <si>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</si>
  <si>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</si>
  <si>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</si>
  <si>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</si>
  <si>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</si>
  <si>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</si>
  <si>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</si>
  <si>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</si>
  <si>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District of Columbia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</si>
  <si>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</si>
  <si>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</si>
  <si>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</si>
  <si>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</si>
  <si>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</si>
  <si>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</si>
  <si>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</si>
  <si>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</si>
  <si>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</si>
  <si>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</si>
  <si>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</si>
  <si>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</si>
  <si>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</si>
  <si>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</si>
  <si>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</si>
  <si>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</si>
  <si>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</si>
  <si>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</si>
  <si>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</si>
  <si>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</si>
  <si>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</si>
  <si>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</si>
  <si>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</si>
  <si>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</si>
  <si>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</si>
  <si>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</si>
  <si>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</si>
  <si>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</si>
  <si>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</si>
  <si>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</si>
  <si>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Puerto Rico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</si>
  <si>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</si>
  <si>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</si>
  <si>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</si>
  <si>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</si>
  <si>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</si>
  <si>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</si>
  <si>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</si>
  <si>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</si>
  <si>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</si>
  <si>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</si>
  <si>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</si>
  <si>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</si>
  <si>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State Name</t>
  </si>
  <si>
    <t>Number of Calls Placed Each Day</t>
  </si>
  <si>
    <t>Days of Calling</t>
  </si>
  <si>
    <t>Total Calls Placed</t>
  </si>
  <si>
    <t>US Population</t>
  </si>
  <si>
    <t>Roamers</t>
  </si>
  <si>
    <t>State Population</t>
  </si>
  <si>
    <t>DNC Complaints Since Feb 2020</t>
  </si>
  <si>
    <t>Complaints from Roamers</t>
  </si>
  <si>
    <t>Likelihood of Calling This State</t>
  </si>
  <si>
    <t>% Complaints from Roamers</t>
  </si>
  <si>
    <t>Estimated Roamers in State</t>
  </si>
  <si>
    <t>Likelihood of Calling A Roamer</t>
  </si>
  <si>
    <t>YOUR INPUTS</t>
  </si>
  <si>
    <t>PARAMETERS</t>
  </si>
  <si>
    <t>State</t>
  </si>
  <si>
    <t>Complaints</t>
  </si>
  <si>
    <t>Roamer Pct</t>
  </si>
  <si>
    <t>Pop Pct</t>
  </si>
  <si>
    <t>Complaint Pct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</si>
</sst>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9" formatCode="0.0%"/>
    <numFmt numFmtId="170" formatCode="0.000%"/>
    <numFmt numFmtId="178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">
    <xf numFmtId="0" fontId="0" fillId="0" borderId="0" xfId="0"/>
    <xf numFmtId="169" fontId="0" fillId="0" borderId="0" xfId="2" applyNumberFormat="1" applyFont="1"/>
    <xf numFmtId="170" fontId="0" fillId="0" borderId="0" xfId="2" applyNumberFormat="1" applyFont="1"/>
    <xf numFmtId="178" fontId="0" fillId="0" borderId="0" xfId="1" applyNumberFormat="1" applyFont="1"/>
    <xf numFmtId="0" fontId="2" fillId="0" borderId="0" xfId="0" applyFont="1" applyAlignment="1">
      <alignment horizontal="center" vertical="center" wrapText="1"/>
    </xf>
    <xf numFmtId="178" fontId="2" fillId="0" borderId="0" xfId="1" applyNumberFormat="1" applyFont="1" applyAlignment="1">
      <alignment horizontal="center" vertical="center" wrapText="1"/>
    </xf>
    <xf numFmtId="0" fontId="2" fillId="0" borderId="0" xfId="0" applyFont="1"/>
    <xf numFmtId="170" fontId="2" fillId="0" borderId="0" xfId="2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8" fontId="3" fillId="0" borderId="0" xfId="1" applyNumberFormat="1" applyFont="1" applyAlignment="1">
      <alignment horizontal="center" vertical="center" wrapText="1"/>
    </xf>
    <xf numFmtId="0" fontId="3" fillId="0" borderId="0" xfId="0" applyFont="1"/>
    <xf numFmtId="178" fontId="3" fillId="0" borderId="0" xfId="1" applyNumberFormat="1" applyFont="1"/>
    <xf numFmtId="178" fontId="4" fillId="0" borderId="0" xfId="1" applyNumberFormat="1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A5AE3-B430-4862-8E0B-B29352477CE5}">
  <dimension ref="A1:K53"/>
  <sheetViews>
    <sheetView tabSelected="1" workbookViewId="0">
      <pane ySplit="1" topLeftCell="A2" activePane="bottomLeft" state="frozen"/>
      <selection pane="bottomLeft" activeCell="K2" sqref="K2"/>
    </sheetView>
  </sheetViews>
  <sheetFormatPr defaultRowHeight="14.4" x14ac:dyDescent="0.3"/>
  <cols>
    <col min="1" max="1" width="18" customWidth="1"/>
    <col min="2" max="2" width="13.5546875" style="3" customWidth="1"/>
    <col min="3" max="3" width="13.88671875" style="3" customWidth="1"/>
    <col min="4" max="4" width="12" style="3" customWidth="1"/>
    <col min="5" max="5" width="14.21875" style="2" customWidth="1"/>
    <col min="6" max="6" width="12.6640625" customWidth="1"/>
    <col min="7" max="7" width="11.5546875" style="3" customWidth="1"/>
    <col min="8" max="8" width="13.109375" customWidth="1"/>
    <col min="10" max="10" width="29.77734375" customWidth="1"/>
    <col min="11" max="11" width="12.21875" style="3" customWidth="1"/>
  </cols>
  <sheetData>
    <row r="1" spans="1:11" s="4" customFormat="1" ht="43.2" x14ac:dyDescent="0.3">
      <c r="A1" s="4" t="s">
        <v>52</v>
      </c>
      <c r="B1" s="5" t="s">
        <v>58</v>
      </c>
      <c r="C1" s="5" t="s">
        <v>59</v>
      </c>
      <c r="D1" s="5" t="s">
        <v>60</v>
      </c>
      <c r="E1" s="7" t="s">
        <v>61</v>
      </c>
      <c r="F1" s="4" t="s">
        <v>62</v>
      </c>
      <c r="G1" s="5" t="s">
        <v>63</v>
      </c>
      <c r="H1" s="4" t="s">
        <v>64</v>
      </c>
      <c r="J1" s="8" t="s">
        <v>66</v>
      </c>
      <c r="K1" s="9" t="s">
        <v>65</v>
      </c>
    </row>
    <row r="2" spans="1:11" x14ac:dyDescent="0.3">
      <c r="A2" t="s">
        <v>46</v>
      </c>
      <c r="B2" s="3">
        <v>623251</v>
      </c>
      <c r="C2" s="3">
        <v>12367</v>
      </c>
      <c r="D2" s="3">
        <v>849</v>
      </c>
      <c r="E2" s="2">
        <f>1-(POWER(($K$5-B2)/$K$5,$K$4))</f>
        <v>0.99999999999999989</v>
      </c>
      <c r="F2">
        <v>6.9</v>
      </c>
      <c r="G2" s="3">
        <f>B2*F2/100</f>
        <v>43004.319000000003</v>
      </c>
      <c r="H2" s="2">
        <f>1-(POWER(($K$5-G2)/$K$5,$K$4))</f>
        <v>0.9232795386770416</v>
      </c>
      <c r="J2" s="10" t="s">
        <v>53</v>
      </c>
      <c r="K2" s="12">
        <v>20000</v>
      </c>
    </row>
    <row r="3" spans="1:11" x14ac:dyDescent="0.3">
      <c r="A3" t="s">
        <v>51</v>
      </c>
      <c r="B3" s="3">
        <v>581075</v>
      </c>
      <c r="C3" s="3">
        <v>8861</v>
      </c>
      <c r="D3" s="3">
        <v>788</v>
      </c>
      <c r="E3" s="2">
        <f>1-(POWER(($K$5-B3)/$K$5,$K$4))</f>
        <v>0.99999999999999911</v>
      </c>
      <c r="F3">
        <v>8.9</v>
      </c>
      <c r="G3" s="3">
        <f>B3*F3/100</f>
        <v>51715.675000000003</v>
      </c>
      <c r="H3" s="2">
        <f>1-(POWER(($K$5-G3)/$K$5,$K$4))</f>
        <v>0.95439515538152053</v>
      </c>
      <c r="J3" s="10" t="s">
        <v>54</v>
      </c>
      <c r="K3" s="12">
        <v>1</v>
      </c>
    </row>
    <row r="4" spans="1:11" x14ac:dyDescent="0.3">
      <c r="A4" t="s">
        <v>40</v>
      </c>
      <c r="B4" s="3">
        <v>1061509</v>
      </c>
      <c r="C4" s="3">
        <v>19878</v>
      </c>
      <c r="D4" s="3">
        <v>1358</v>
      </c>
      <c r="E4" s="2">
        <f>1-(POWER(($K$5-B4)/$K$5,$K$4))</f>
        <v>1</v>
      </c>
      <c r="F4">
        <v>6.8</v>
      </c>
      <c r="G4" s="3">
        <f>B4*F4/100</f>
        <v>72182.612000000008</v>
      </c>
      <c r="H4" s="2">
        <f>1-(POWER(($K$5-G4)/$K$5,$K$4))</f>
        <v>0.98656475785508135</v>
      </c>
      <c r="J4" s="10" t="s">
        <v>55</v>
      </c>
      <c r="K4" s="11">
        <f>K2*K3</f>
        <v>20000</v>
      </c>
    </row>
    <row r="5" spans="1:11" x14ac:dyDescent="0.3">
      <c r="A5" t="s">
        <v>19</v>
      </c>
      <c r="B5" s="3">
        <v>1354522</v>
      </c>
      <c r="C5" s="3">
        <v>26587</v>
      </c>
      <c r="D5" s="3">
        <v>1605</v>
      </c>
      <c r="E5" s="2">
        <f>1-(POWER(($K$5-B5)/$K$5,$K$4))</f>
        <v>1</v>
      </c>
      <c r="F5">
        <v>6</v>
      </c>
      <c r="G5" s="3">
        <f>B5*F5/100</f>
        <v>81271.320000000007</v>
      </c>
      <c r="H5" s="2">
        <f>1-(POWER(($K$5-G5)/$K$5,$K$4))</f>
        <v>0.99219201032253834</v>
      </c>
      <c r="J5" s="10" t="s">
        <v>56</v>
      </c>
      <c r="K5" s="11">
        <v>335000000</v>
      </c>
    </row>
    <row r="6" spans="1:11" x14ac:dyDescent="0.3">
      <c r="A6" t="s">
        <v>42</v>
      </c>
      <c r="B6" s="3">
        <v>896581</v>
      </c>
      <c r="C6" s="3">
        <v>11738</v>
      </c>
      <c r="D6" s="3">
        <v>1150</v>
      </c>
      <c r="E6" s="2">
        <f>1-(POWER(($K$5-B6)/$K$5,$K$4))</f>
        <v>1</v>
      </c>
      <c r="F6">
        <v>9.8000000000000007</v>
      </c>
      <c r="G6" s="3">
        <f>B6*F6/100</f>
        <v>87864.938000000009</v>
      </c>
      <c r="H6" s="2">
        <f>1-(POWER(($K$5-G6)/$K$5,$K$4))</f>
        <v>0.99473332468965792</v>
      </c>
    </row>
    <row r="7" spans="1:11" x14ac:dyDescent="0.3">
      <c r="A7" t="s">
        <v>49</v>
      </c>
      <c r="B7" s="3">
        <v>1767859</v>
      </c>
      <c r="C7" s="3">
        <v>27906</v>
      </c>
      <c r="D7" s="3">
        <v>1442</v>
      </c>
      <c r="E7" s="2">
        <f>1-(POWER(($K$5-B7)/$K$5,$K$4))</f>
        <v>1</v>
      </c>
      <c r="F7">
        <v>5.2</v>
      </c>
      <c r="G7" s="3">
        <f>B7*F7/100</f>
        <v>91928.668000000005</v>
      </c>
      <c r="H7" s="2">
        <f>1-(POWER(($K$5-G7)/$K$5,$K$4))</f>
        <v>0.99586815753653446</v>
      </c>
    </row>
    <row r="8" spans="1:11" x14ac:dyDescent="0.3">
      <c r="A8" t="s">
        <v>34</v>
      </c>
      <c r="B8" s="3">
        <v>770026</v>
      </c>
      <c r="C8" s="3">
        <v>6401</v>
      </c>
      <c r="D8" s="3">
        <v>767</v>
      </c>
      <c r="E8" s="2">
        <f>1-(POWER(($K$5-B8)/$K$5,$K$4))</f>
        <v>1</v>
      </c>
      <c r="F8">
        <v>12</v>
      </c>
      <c r="G8" s="3">
        <f>B8*F8/100</f>
        <v>92403.12</v>
      </c>
      <c r="H8" s="2">
        <f>1-(POWER(($K$5-G8)/$K$5,$K$4))</f>
        <v>0.99598358330026748</v>
      </c>
    </row>
    <row r="9" spans="1:11" x14ac:dyDescent="0.3">
      <c r="A9" t="s">
        <v>7</v>
      </c>
      <c r="B9" s="3">
        <v>990334</v>
      </c>
      <c r="C9" s="3">
        <v>27190</v>
      </c>
      <c r="D9" s="3">
        <v>2551</v>
      </c>
      <c r="E9" s="2">
        <f>1-(POWER(($K$5-B9)/$K$5,$K$4))</f>
        <v>1</v>
      </c>
      <c r="F9">
        <v>9.4</v>
      </c>
      <c r="G9" s="3">
        <f>B9*F9/100</f>
        <v>93091.395999999993</v>
      </c>
      <c r="H9" s="2">
        <f>1-(POWER(($K$5-G9)/$K$5,$K$4))</f>
        <v>0.99614532131675471</v>
      </c>
    </row>
    <row r="10" spans="1:11" x14ac:dyDescent="0.3">
      <c r="A10" t="s">
        <v>26</v>
      </c>
      <c r="B10" s="3">
        <v>1085004</v>
      </c>
      <c r="C10" s="3">
        <v>15940</v>
      </c>
      <c r="D10" s="3">
        <v>1865</v>
      </c>
      <c r="E10" s="2">
        <f>1-(POWER(($K$5-B10)/$K$5,$K$4))</f>
        <v>1</v>
      </c>
      <c r="F10">
        <v>11.7</v>
      </c>
      <c r="G10" s="3">
        <f>B10*F10/100</f>
        <v>126945.46799999999</v>
      </c>
      <c r="H10" s="2">
        <f>1-(POWER(($K$5-G10)/$K$5,$K$4))</f>
        <v>0.99948957673312455</v>
      </c>
    </row>
    <row r="11" spans="1:11" x14ac:dyDescent="0.3">
      <c r="A11" t="s">
        <v>8</v>
      </c>
      <c r="B11" s="3">
        <v>714153</v>
      </c>
      <c r="C11" s="3">
        <v>17015</v>
      </c>
      <c r="D11" s="3">
        <v>3156</v>
      </c>
      <c r="E11" s="2">
        <f>1-(POWER(($K$5-B11)/$K$5,$K$4))</f>
        <v>1</v>
      </c>
      <c r="F11">
        <v>18.5</v>
      </c>
      <c r="G11" s="3">
        <f>B11*F11/100</f>
        <v>132118.30499999999</v>
      </c>
      <c r="H11" s="2">
        <f>1-(POWER(($K$5-G11)/$K$5,$K$4))</f>
        <v>0.99962523664651659</v>
      </c>
    </row>
    <row r="12" spans="1:11" x14ac:dyDescent="0.3">
      <c r="A12" t="s">
        <v>27</v>
      </c>
      <c r="B12" s="3">
        <v>1951996</v>
      </c>
      <c r="C12" s="3">
        <v>35063</v>
      </c>
      <c r="D12" s="3">
        <v>2443</v>
      </c>
      <c r="E12" s="2">
        <f>1-(POWER(($K$5-B12)/$K$5,$K$4))</f>
        <v>1</v>
      </c>
      <c r="F12">
        <v>7</v>
      </c>
      <c r="G12" s="3">
        <f>B12*F12/100</f>
        <v>136639.72</v>
      </c>
      <c r="H12" s="2">
        <f>1-(POWER(($K$5-G12)/$K$5,$K$4))</f>
        <v>0.99971392579861695</v>
      </c>
    </row>
    <row r="13" spans="1:11" x14ac:dyDescent="0.3">
      <c r="A13" t="s">
        <v>1</v>
      </c>
      <c r="B13" s="3">
        <v>724357</v>
      </c>
      <c r="C13" s="3">
        <v>6623</v>
      </c>
      <c r="D13" s="3">
        <v>1259</v>
      </c>
      <c r="E13" s="2">
        <f>1-(POWER(($K$5-B13)/$K$5,$K$4))</f>
        <v>1</v>
      </c>
      <c r="F13">
        <v>19</v>
      </c>
      <c r="G13" s="3">
        <f>B13*F13/100</f>
        <v>137627.82999999999</v>
      </c>
      <c r="H13" s="2">
        <f>1-(POWER(($K$5-G13)/$K$5,$K$4))</f>
        <v>0.99973032017489694</v>
      </c>
    </row>
    <row r="14" spans="1:11" x14ac:dyDescent="0.3">
      <c r="A14" t="s">
        <v>11</v>
      </c>
      <c r="B14" s="3">
        <v>1406430</v>
      </c>
      <c r="C14" s="3">
        <v>18504</v>
      </c>
      <c r="D14" s="3">
        <v>1877</v>
      </c>
      <c r="E14" s="2">
        <f>1-(POWER(($K$5-B14)/$K$5,$K$4))</f>
        <v>1</v>
      </c>
      <c r="F14">
        <v>10.1</v>
      </c>
      <c r="G14" s="3">
        <f>B14*F14/100</f>
        <v>142049.43</v>
      </c>
      <c r="H14" s="2">
        <f>1-(POWER(($K$5-G14)/$K$5,$K$4))</f>
        <v>0.99979291091443256</v>
      </c>
    </row>
    <row r="15" spans="1:11" x14ac:dyDescent="0.3">
      <c r="A15" t="s">
        <v>29</v>
      </c>
      <c r="B15" s="3">
        <v>1372203</v>
      </c>
      <c r="C15" s="3">
        <v>27086</v>
      </c>
      <c r="D15" s="3">
        <v>3039</v>
      </c>
      <c r="E15" s="2">
        <f>1-(POWER(($K$5-B15)/$K$5,$K$4))</f>
        <v>1</v>
      </c>
      <c r="F15">
        <v>11.2</v>
      </c>
      <c r="G15" s="3">
        <f>B15*F15/100</f>
        <v>153686.736</v>
      </c>
      <c r="H15" s="2">
        <f>1-(POWER(($K$5-G15)/$K$5,$K$4))</f>
        <v>0.99989665450186438</v>
      </c>
    </row>
    <row r="16" spans="1:11" x14ac:dyDescent="0.3">
      <c r="A16" t="s">
        <v>12</v>
      </c>
      <c r="B16" s="3">
        <v>1860123</v>
      </c>
      <c r="C16" s="3">
        <v>34576</v>
      </c>
      <c r="D16" s="3">
        <v>3126</v>
      </c>
      <c r="E16" s="2">
        <f>1-(POWER(($K$5-B16)/$K$5,$K$4))</f>
        <v>1</v>
      </c>
      <c r="F16">
        <v>9</v>
      </c>
      <c r="G16" s="3">
        <f>B16*F16/100</f>
        <v>167411.07</v>
      </c>
      <c r="H16" s="2">
        <f>1-(POWER(($K$5-G16)/$K$5,$K$4))</f>
        <v>0.99995447226806822</v>
      </c>
    </row>
    <row r="17" spans="1:8" x14ac:dyDescent="0.3">
      <c r="A17" t="s">
        <v>6</v>
      </c>
      <c r="B17" s="3">
        <v>3552821</v>
      </c>
      <c r="C17" s="3">
        <v>81184</v>
      </c>
      <c r="D17" s="3">
        <v>3936</v>
      </c>
      <c r="E17" s="2">
        <f>1-(POWER(($K$5-B17)/$K$5,$K$4))</f>
        <v>1</v>
      </c>
      <c r="F17">
        <v>4.8</v>
      </c>
      <c r="G17" s="3">
        <f>B17*F17/100</f>
        <v>170535.408</v>
      </c>
      <c r="H17" s="2">
        <f>1-(POWER(($K$5-G17)/$K$5,$K$4))</f>
        <v>0.99996222302236082</v>
      </c>
    </row>
    <row r="18" spans="1:8" x14ac:dyDescent="0.3">
      <c r="A18" t="s">
        <v>15</v>
      </c>
      <c r="B18" s="3">
        <v>3167974</v>
      </c>
      <c r="C18" s="3">
        <v>44729</v>
      </c>
      <c r="D18" s="3">
        <v>2830</v>
      </c>
      <c r="E18" s="2">
        <f>1-(POWER(($K$5-B18)/$K$5,$K$4))</f>
        <v>1</v>
      </c>
      <c r="F18">
        <v>6.3</v>
      </c>
      <c r="G18" s="3">
        <f>B18*F18/100</f>
        <v>199582.36199999999</v>
      </c>
      <c r="H18" s="2">
        <f>1-(POWER(($K$5-G18)/$K$5,$K$4))</f>
        <v>0.99999333683328651</v>
      </c>
    </row>
    <row r="19" spans="1:8" x14ac:dyDescent="0.3">
      <c r="A19" t="s">
        <v>16</v>
      </c>
      <c r="B19" s="3">
        <v>2917224</v>
      </c>
      <c r="C19" s="3">
        <v>61174</v>
      </c>
      <c r="D19" s="3">
        <v>4277</v>
      </c>
      <c r="E19" s="2">
        <f>1-(POWER(($K$5-B19)/$K$5,$K$4))</f>
        <v>1</v>
      </c>
      <c r="F19">
        <v>7</v>
      </c>
      <c r="G19" s="3">
        <f>B19*F19/100</f>
        <v>204205.68</v>
      </c>
      <c r="H19" s="2">
        <f>1-(POWER(($K$5-G19)/$K$5,$K$4))</f>
        <v>0.9999949448404204</v>
      </c>
    </row>
    <row r="20" spans="1:8" x14ac:dyDescent="0.3">
      <c r="A20" t="s">
        <v>23</v>
      </c>
      <c r="B20" s="3">
        <v>5706398</v>
      </c>
      <c r="C20" s="3">
        <v>108963</v>
      </c>
      <c r="D20" s="3">
        <v>4117</v>
      </c>
      <c r="E20" s="2">
        <f>1-(POWER(($K$5-B20)/$K$5,$K$4))</f>
        <v>1</v>
      </c>
      <c r="F20">
        <v>3.8</v>
      </c>
      <c r="G20" s="3">
        <f>B20*F20/100</f>
        <v>216843.12399999998</v>
      </c>
      <c r="H20" s="2">
        <f>1-(POWER(($K$5-G20)/$K$5,$K$4))</f>
        <v>0.99999762389945224</v>
      </c>
    </row>
    <row r="21" spans="1:8" x14ac:dyDescent="0.3">
      <c r="A21" t="s">
        <v>45</v>
      </c>
      <c r="B21" s="3">
        <v>3310774</v>
      </c>
      <c r="C21" s="3">
        <v>57057</v>
      </c>
      <c r="D21" s="3">
        <v>3777</v>
      </c>
      <c r="E21" s="2">
        <f>1-(POWER(($K$5-B21)/$K$5,$K$4))</f>
        <v>1</v>
      </c>
      <c r="F21">
        <v>6.6</v>
      </c>
      <c r="G21" s="3">
        <f>B21*F21/100</f>
        <v>218511.08399999997</v>
      </c>
      <c r="H21" s="2">
        <f>1-(POWER(($K$5-G21)/$K$5,$K$4))</f>
        <v>0.99999784925074964</v>
      </c>
    </row>
    <row r="22" spans="1:8" x14ac:dyDescent="0.3">
      <c r="A22" t="s">
        <v>3</v>
      </c>
      <c r="B22" s="3">
        <v>3033946</v>
      </c>
      <c r="C22" s="3">
        <v>41553</v>
      </c>
      <c r="D22" s="3">
        <v>3314</v>
      </c>
      <c r="E22" s="2">
        <f>1-(POWER(($K$5-B22)/$K$5,$K$4))</f>
        <v>1</v>
      </c>
      <c r="F22">
        <v>8</v>
      </c>
      <c r="G22" s="3">
        <f>B22*F22/100</f>
        <v>242715.68</v>
      </c>
      <c r="H22" s="2">
        <f>1-(POWER(($K$5-G22)/$K$5,$K$4))</f>
        <v>0.9999994934993609</v>
      </c>
    </row>
    <row r="23" spans="1:8" x14ac:dyDescent="0.3">
      <c r="A23" t="s">
        <v>31</v>
      </c>
      <c r="B23" s="3">
        <v>2105005</v>
      </c>
      <c r="C23" s="3">
        <v>39224</v>
      </c>
      <c r="D23" s="3">
        <v>4563</v>
      </c>
      <c r="E23" s="2">
        <f>1-(POWER(($K$5-B23)/$K$5,$K$4))</f>
        <v>1</v>
      </c>
      <c r="F23">
        <v>11.6</v>
      </c>
      <c r="G23" s="3">
        <f>B23*F23/100</f>
        <v>244180.58</v>
      </c>
      <c r="H23" s="2">
        <f>1-(POWER(($K$5-G23)/$K$5,$K$4))</f>
        <v>0.99999953594398494</v>
      </c>
    </row>
    <row r="24" spans="1:8" x14ac:dyDescent="0.3">
      <c r="A24" t="s">
        <v>17</v>
      </c>
      <c r="B24" s="3">
        <v>4480713</v>
      </c>
      <c r="C24" s="3">
        <v>73213</v>
      </c>
      <c r="D24" s="3">
        <v>4068</v>
      </c>
      <c r="E24" s="2">
        <f>1-(POWER(($K$5-B24)/$K$5,$K$4))</f>
        <v>1</v>
      </c>
      <c r="F24">
        <v>5.6</v>
      </c>
      <c r="G24" s="3">
        <f>B24*F24/100</f>
        <v>250919.92799999996</v>
      </c>
      <c r="H24" s="2">
        <f>1-(POWER(($K$5-G24)/$K$5,$K$4))</f>
        <v>0.99999968975615205</v>
      </c>
    </row>
    <row r="25" spans="1:8" x14ac:dyDescent="0.3">
      <c r="A25" t="s">
        <v>36</v>
      </c>
      <c r="B25" s="3">
        <v>3990443</v>
      </c>
      <c r="C25" s="3">
        <v>58658</v>
      </c>
      <c r="D25" s="3">
        <v>3888</v>
      </c>
      <c r="E25" s="2">
        <f>1-(POWER(($K$5-B25)/$K$5,$K$4))</f>
        <v>1</v>
      </c>
      <c r="F25">
        <v>6.6</v>
      </c>
      <c r="G25" s="3">
        <f>B25*F25/100</f>
        <v>263369.23799999995</v>
      </c>
      <c r="H25" s="2">
        <f>1-(POWER(($K$5-G25)/$K$5,$K$4))</f>
        <v>0.99999985254172441</v>
      </c>
    </row>
    <row r="26" spans="1:8" x14ac:dyDescent="0.3">
      <c r="A26" t="s">
        <v>24</v>
      </c>
      <c r="B26" s="3">
        <v>2966407</v>
      </c>
      <c r="C26" s="3">
        <v>29174</v>
      </c>
      <c r="D26" s="3">
        <v>2638</v>
      </c>
      <c r="E26" s="2">
        <f>1-(POWER(($K$5-B26)/$K$5,$K$4))</f>
        <v>1</v>
      </c>
      <c r="F26">
        <v>9</v>
      </c>
      <c r="G26" s="3">
        <f>B26*F26/100</f>
        <v>266976.63</v>
      </c>
      <c r="H26" s="2">
        <f>1-(POWER(($K$5-G26)/$K$5,$K$4))</f>
        <v>0.99999988113267435</v>
      </c>
    </row>
    <row r="27" spans="1:8" x14ac:dyDescent="0.3">
      <c r="A27" t="s">
        <v>50</v>
      </c>
      <c r="B27" s="3">
        <v>5852490</v>
      </c>
      <c r="C27" s="3">
        <v>113668</v>
      </c>
      <c r="D27" s="3">
        <v>5533</v>
      </c>
      <c r="E27" s="2">
        <f>1-(POWER(($K$5-B27)/$K$5,$K$4))</f>
        <v>1</v>
      </c>
      <c r="F27">
        <v>4.9000000000000004</v>
      </c>
      <c r="G27" s="3">
        <f>B27*F27/100</f>
        <v>286772.01</v>
      </c>
      <c r="H27" s="2">
        <f>1-(POWER(($K$5-G27)/$K$5,$K$4))</f>
        <v>0.99999996357640919</v>
      </c>
    </row>
    <row r="28" spans="1:8" x14ac:dyDescent="0.3">
      <c r="A28" t="s">
        <v>39</v>
      </c>
      <c r="B28" s="3">
        <v>3194374</v>
      </c>
      <c r="C28" s="3">
        <v>3638</v>
      </c>
      <c r="D28" s="3">
        <v>340</v>
      </c>
      <c r="E28" s="2">
        <f>1-(POWER(($K$5-B28)/$K$5,$K$4))</f>
        <v>1</v>
      </c>
      <c r="F28">
        <v>9.3000000000000007</v>
      </c>
      <c r="G28" s="3">
        <f>B28*F28/100</f>
        <v>297076.78200000001</v>
      </c>
      <c r="H28" s="2">
        <f>1-(POWER(($K$5-G28)/$K$5,$K$4))</f>
        <v>0.99999998032261861</v>
      </c>
    </row>
    <row r="29" spans="1:8" x14ac:dyDescent="0.3">
      <c r="A29" t="s">
        <v>0</v>
      </c>
      <c r="B29" s="3">
        <v>4934193</v>
      </c>
      <c r="C29" s="3">
        <v>79659</v>
      </c>
      <c r="D29" s="3">
        <v>5026</v>
      </c>
      <c r="E29" s="2">
        <f>1-(POWER(($K$5-B29)/$K$5,$K$4))</f>
        <v>1</v>
      </c>
      <c r="F29">
        <v>6.3</v>
      </c>
      <c r="G29" s="3">
        <f>B29*F29/100</f>
        <v>310854.15899999999</v>
      </c>
      <c r="H29" s="2">
        <f>1-(POWER(($K$5-G29)/$K$5,$K$4))</f>
        <v>0.99999999136181195</v>
      </c>
    </row>
    <row r="30" spans="1:8" x14ac:dyDescent="0.3">
      <c r="A30" t="s">
        <v>18</v>
      </c>
      <c r="B30" s="3">
        <v>4627002</v>
      </c>
      <c r="C30" s="3">
        <v>45583</v>
      </c>
      <c r="D30" s="3">
        <v>3129</v>
      </c>
      <c r="E30" s="2">
        <f>1-(POWER(($K$5-B30)/$K$5,$K$4))</f>
        <v>1</v>
      </c>
      <c r="F30">
        <v>6.9</v>
      </c>
      <c r="G30" s="3">
        <f>B30*F30/100</f>
        <v>319263.13800000004</v>
      </c>
      <c r="H30" s="2">
        <f>1-(POWER(($K$5-G30)/$K$5,$K$4))</f>
        <v>0.99999999477376222</v>
      </c>
    </row>
    <row r="31" spans="1:8" x14ac:dyDescent="0.3">
      <c r="A31" t="s">
        <v>20</v>
      </c>
      <c r="B31" s="3">
        <v>6065436</v>
      </c>
      <c r="C31" s="3">
        <v>167053</v>
      </c>
      <c r="D31" s="3">
        <v>9473</v>
      </c>
      <c r="E31" s="2">
        <f>1-(POWER(($K$5-B31)/$K$5,$K$4))</f>
        <v>1</v>
      </c>
      <c r="F31">
        <v>5.7</v>
      </c>
      <c r="G31" s="3">
        <f>B31*F31/100</f>
        <v>345729.85200000001</v>
      </c>
      <c r="H31" s="2">
        <f>1-(POWER(($K$5-G31)/$K$5,$K$4))</f>
        <v>0.99999999892532376</v>
      </c>
    </row>
    <row r="32" spans="1:8" x14ac:dyDescent="0.3">
      <c r="A32" t="s">
        <v>37</v>
      </c>
      <c r="B32" s="3">
        <v>4289439</v>
      </c>
      <c r="C32" s="3">
        <v>98511</v>
      </c>
      <c r="D32" s="3">
        <v>7996</v>
      </c>
      <c r="E32" s="2">
        <f>1-(POWER(($K$5-B32)/$K$5,$K$4))</f>
        <v>1</v>
      </c>
      <c r="F32">
        <v>8.1</v>
      </c>
      <c r="G32" s="3">
        <f>B32*F32/100</f>
        <v>347444.55900000001</v>
      </c>
      <c r="H32" s="2">
        <f>1-(POWER(($K$5-G32)/$K$5,$K$4))</f>
        <v>0.99999999902999792</v>
      </c>
    </row>
    <row r="33" spans="1:8" x14ac:dyDescent="0.3">
      <c r="A33" t="s">
        <v>35</v>
      </c>
      <c r="B33" s="3">
        <v>11714618</v>
      </c>
      <c r="C33" s="3">
        <v>268056</v>
      </c>
      <c r="D33" s="3">
        <v>7943</v>
      </c>
      <c r="E33" s="2">
        <f>1-(POWER(($K$5-B33)/$K$5,$K$4))</f>
        <v>1</v>
      </c>
      <c r="F33">
        <v>3</v>
      </c>
      <c r="G33" s="3">
        <f>B33*F33/100</f>
        <v>351438.54</v>
      </c>
      <c r="H33" s="2">
        <f>1-(POWER(($K$5-G33)/$K$5,$K$4))</f>
        <v>0.99999999923597349</v>
      </c>
    </row>
    <row r="34" spans="1:8" x14ac:dyDescent="0.3">
      <c r="A34" t="s">
        <v>30</v>
      </c>
      <c r="B34" s="3">
        <v>8874520</v>
      </c>
      <c r="C34" s="3">
        <v>227911</v>
      </c>
      <c r="D34" s="3">
        <v>9052</v>
      </c>
      <c r="E34" s="2">
        <f>1-(POWER(($K$5-B34)/$K$5,$K$4))</f>
        <v>1</v>
      </c>
      <c r="F34">
        <v>4</v>
      </c>
      <c r="G34" s="3">
        <f>B34*F34/100</f>
        <v>354980.8</v>
      </c>
      <c r="H34" s="2">
        <f>1-(POWER(($K$5-G34)/$K$5,$K$4))</f>
        <v>0.99999999938174489</v>
      </c>
    </row>
    <row r="35" spans="1:8" x14ac:dyDescent="0.3">
      <c r="A35" t="s">
        <v>22</v>
      </c>
      <c r="B35" s="3">
        <v>9992427</v>
      </c>
      <c r="C35" s="3">
        <v>180582</v>
      </c>
      <c r="D35" s="3">
        <v>6587</v>
      </c>
      <c r="E35" s="2">
        <f>1-(POWER(($K$5-B35)/$K$5,$K$4))</f>
        <v>1</v>
      </c>
      <c r="F35">
        <v>3.6</v>
      </c>
      <c r="G35" s="3">
        <f>B35*F35/100</f>
        <v>359727.37200000003</v>
      </c>
      <c r="H35" s="2">
        <f>1-(POWER(($K$5-G35)/$K$5,$K$4))</f>
        <v>0.99999999953444929</v>
      </c>
    </row>
    <row r="36" spans="1:8" x14ac:dyDescent="0.3">
      <c r="A36" t="s">
        <v>28</v>
      </c>
      <c r="B36" s="3">
        <v>3185786</v>
      </c>
      <c r="C36" s="3">
        <v>71172</v>
      </c>
      <c r="D36" s="3">
        <v>8623</v>
      </c>
      <c r="E36" s="2">
        <f>1-(POWER(($K$5-B36)/$K$5,$K$4))</f>
        <v>1</v>
      </c>
      <c r="F36">
        <v>12.1</v>
      </c>
      <c r="G36" s="3">
        <f>B36*F36/100</f>
        <v>385480.10600000003</v>
      </c>
      <c r="H36" s="2">
        <f>1-(POWER(($K$5-G36)/$K$5,$K$4))</f>
        <v>0.99999999990011368</v>
      </c>
    </row>
    <row r="37" spans="1:8" x14ac:dyDescent="0.3">
      <c r="A37" t="s">
        <v>13</v>
      </c>
      <c r="B37" s="3">
        <v>12569321</v>
      </c>
      <c r="C37" s="3">
        <v>301720</v>
      </c>
      <c r="D37" s="3">
        <v>9537</v>
      </c>
      <c r="E37" s="2">
        <f>1-(POWER(($K$5-B37)/$K$5,$K$4))</f>
        <v>1</v>
      </c>
      <c r="F37">
        <v>3.2</v>
      </c>
      <c r="G37" s="3">
        <f>B37*F37/100</f>
        <v>402218.27200000006</v>
      </c>
      <c r="H37" s="2">
        <f>1-(POWER(($K$5-G37)/$K$5,$K$4))</f>
        <v>0.99999999996327116</v>
      </c>
    </row>
    <row r="38" spans="1:8" x14ac:dyDescent="0.3">
      <c r="A38" t="s">
        <v>21</v>
      </c>
      <c r="B38" s="3">
        <v>6912239</v>
      </c>
      <c r="C38" s="3">
        <v>123704</v>
      </c>
      <c r="D38" s="3">
        <v>7618</v>
      </c>
      <c r="E38" s="2">
        <f>1-(POWER(($K$5-B38)/$K$5,$K$4))</f>
        <v>1</v>
      </c>
      <c r="F38">
        <v>6.2</v>
      </c>
      <c r="G38" s="3">
        <f>B38*F38/100</f>
        <v>428558.81800000003</v>
      </c>
      <c r="H38" s="2">
        <f>1-(POWER(($K$5-G38)/$K$5,$K$4))</f>
        <v>0.9999999999923932</v>
      </c>
    </row>
    <row r="39" spans="1:8" x14ac:dyDescent="0.3">
      <c r="A39" t="s">
        <v>14</v>
      </c>
      <c r="B39" s="3">
        <v>6805663</v>
      </c>
      <c r="C39" s="3">
        <v>78750</v>
      </c>
      <c r="D39" s="3">
        <v>5710</v>
      </c>
      <c r="E39" s="2">
        <f>1-(POWER(($K$5-B39)/$K$5,$K$4))</f>
        <v>1</v>
      </c>
      <c r="F39">
        <v>7.3</v>
      </c>
      <c r="G39" s="3">
        <f>B39*F39/100</f>
        <v>496813.39899999998</v>
      </c>
      <c r="H39" s="2">
        <f>1-(POWER(($K$5-G39)/$K$5,$K$4))</f>
        <v>0.99999999999987144</v>
      </c>
    </row>
    <row r="40" spans="1:8" x14ac:dyDescent="0.3">
      <c r="A40" t="s">
        <v>5</v>
      </c>
      <c r="B40" s="3">
        <v>5893634</v>
      </c>
      <c r="C40" s="3">
        <v>149469</v>
      </c>
      <c r="D40" s="3">
        <v>13095</v>
      </c>
      <c r="E40" s="2">
        <f>1-(POWER(($K$5-B40)/$K$5,$K$4))</f>
        <v>1</v>
      </c>
      <c r="F40">
        <v>8.8000000000000007</v>
      </c>
      <c r="G40" s="3">
        <f>B40*F40/100</f>
        <v>518639.79200000002</v>
      </c>
      <c r="H40" s="2">
        <f>1-(POWER(($K$5-G40)/$K$5,$K$4))</f>
        <v>0.99999999999996514</v>
      </c>
    </row>
    <row r="41" spans="1:8" x14ac:dyDescent="0.3">
      <c r="A41" t="s">
        <v>25</v>
      </c>
      <c r="B41" s="3">
        <v>6169038</v>
      </c>
      <c r="C41" s="3">
        <v>70891</v>
      </c>
      <c r="D41" s="3">
        <v>6173</v>
      </c>
      <c r="E41" s="2">
        <f>1-(POWER(($K$5-B41)/$K$5,$K$4))</f>
        <v>1</v>
      </c>
      <c r="F41">
        <v>8.6999999999999993</v>
      </c>
      <c r="G41" s="3">
        <f>B41*F41/100</f>
        <v>536706.30599999998</v>
      </c>
      <c r="H41" s="2">
        <f>1-(POWER(($K$5-G41)/$K$5,$K$4))</f>
        <v>0.99999999999998812</v>
      </c>
    </row>
    <row r="42" spans="1:8" x14ac:dyDescent="0.3">
      <c r="A42" t="s">
        <v>47</v>
      </c>
      <c r="B42" s="3">
        <v>8603985</v>
      </c>
      <c r="C42" s="3">
        <v>229954</v>
      </c>
      <c r="D42" s="3">
        <v>14378</v>
      </c>
      <c r="E42" s="2">
        <f>1-(POWER(($K$5-B42)/$K$5,$K$4))</f>
        <v>1</v>
      </c>
      <c r="F42">
        <v>6.3</v>
      </c>
      <c r="G42" s="3">
        <f>B42*F42/100</f>
        <v>542051.05500000005</v>
      </c>
      <c r="H42" s="2">
        <f>1-(POWER(($K$5-G42)/$K$5,$K$4))</f>
        <v>0.99999999999999145</v>
      </c>
    </row>
    <row r="43" spans="1:8" x14ac:dyDescent="0.3">
      <c r="A43" t="s">
        <v>43</v>
      </c>
      <c r="B43" s="3">
        <v>6944260</v>
      </c>
      <c r="C43" s="3">
        <v>128223</v>
      </c>
      <c r="D43" s="3">
        <v>10423</v>
      </c>
      <c r="E43" s="2">
        <f>1-(POWER(($K$5-B43)/$K$5,$K$4))</f>
        <v>1</v>
      </c>
      <c r="F43">
        <v>8.1</v>
      </c>
      <c r="G43" s="3">
        <f>B43*F43/100</f>
        <v>562485.06000000006</v>
      </c>
      <c r="H43" s="2">
        <f>1-(POWER(($K$5-G43)/$K$5,$K$4))</f>
        <v>0.99999999999999745</v>
      </c>
    </row>
    <row r="44" spans="1:8" x14ac:dyDescent="0.3">
      <c r="A44" t="s">
        <v>38</v>
      </c>
      <c r="B44" s="3">
        <v>12804123</v>
      </c>
      <c r="C44" s="3">
        <v>261567</v>
      </c>
      <c r="D44" s="3">
        <v>11441</v>
      </c>
      <c r="E44" s="2">
        <f>1-(POWER(($K$5-B44)/$K$5,$K$4))</f>
        <v>1</v>
      </c>
      <c r="F44">
        <v>4.4000000000000004</v>
      </c>
      <c r="G44" s="3">
        <f>B44*F44/100</f>
        <v>563381.41200000001</v>
      </c>
      <c r="H44" s="2">
        <f>1-(POWER(($K$5-G44)/$K$5,$K$4))</f>
        <v>0.99999999999999756</v>
      </c>
    </row>
    <row r="45" spans="1:8" x14ac:dyDescent="0.3">
      <c r="A45" t="s">
        <v>32</v>
      </c>
      <c r="B45" s="3">
        <v>19299981</v>
      </c>
      <c r="C45" s="3">
        <v>391801</v>
      </c>
      <c r="D45" s="3">
        <v>11589</v>
      </c>
      <c r="E45" s="2">
        <f>1-(POWER(($K$5-B45)/$K$5,$K$4))</f>
        <v>1</v>
      </c>
      <c r="F45">
        <v>3</v>
      </c>
      <c r="G45" s="3">
        <f>B45*F45/100</f>
        <v>578999.43000000005</v>
      </c>
      <c r="H45" s="2">
        <f>1-(POWER(($K$5-G45)/$K$5,$K$4))</f>
        <v>0.99999999999999911</v>
      </c>
    </row>
    <row r="46" spans="1:8" x14ac:dyDescent="0.3">
      <c r="A46" t="s">
        <v>4</v>
      </c>
      <c r="B46" s="3">
        <v>39613493</v>
      </c>
      <c r="C46" s="3">
        <v>812312</v>
      </c>
      <c r="D46" s="3">
        <v>34258</v>
      </c>
      <c r="E46" s="2">
        <f>1-(POWER(($K$5-B46)/$K$5,$K$4))</f>
        <v>1</v>
      </c>
      <c r="F46">
        <v>4.2</v>
      </c>
      <c r="G46" s="3">
        <f>B46*F46/100</f>
        <v>1663766.706</v>
      </c>
      <c r="H46" s="2">
        <f>1-(POWER(($K$5-G46)/$K$5,$K$4))</f>
        <v>1</v>
      </c>
    </row>
    <row r="47" spans="1:8" x14ac:dyDescent="0.3">
      <c r="A47" t="s">
        <v>44</v>
      </c>
      <c r="B47" s="3">
        <v>29730311</v>
      </c>
      <c r="C47" s="3">
        <v>538270</v>
      </c>
      <c r="D47" s="3">
        <v>28251</v>
      </c>
      <c r="E47" s="2">
        <f>1-(POWER(($K$5-B47)/$K$5,$K$4))</f>
        <v>1</v>
      </c>
      <c r="F47">
        <v>5.2</v>
      </c>
      <c r="G47" s="3">
        <f>B47*F47/100</f>
        <v>1545976.1720000003</v>
      </c>
      <c r="H47" s="2">
        <f>1-(POWER(($K$5-G47)/$K$5,$K$4))</f>
        <v>1</v>
      </c>
    </row>
    <row r="48" spans="1:8" x14ac:dyDescent="0.3">
      <c r="A48" t="s">
        <v>10</v>
      </c>
      <c r="B48" s="3">
        <v>10830007</v>
      </c>
      <c r="C48" s="3">
        <v>192678</v>
      </c>
      <c r="D48" s="3">
        <v>13336</v>
      </c>
      <c r="E48" s="2">
        <f>1-(POWER(($K$5-B48)/$K$5,$K$4))</f>
        <v>1</v>
      </c>
      <c r="F48">
        <v>6.9</v>
      </c>
      <c r="G48" s="3">
        <f>B48*F48/100</f>
        <v>747270.48300000001</v>
      </c>
      <c r="H48" s="2">
        <f>1-(POWER(($K$5-G48)/$K$5,$K$4))</f>
        <v>1</v>
      </c>
    </row>
    <row r="49" spans="1:8" x14ac:dyDescent="0.3">
      <c r="A49" t="s">
        <v>33</v>
      </c>
      <c r="B49" s="3">
        <v>10701022</v>
      </c>
      <c r="C49" s="3">
        <v>208039</v>
      </c>
      <c r="D49" s="3">
        <v>15903</v>
      </c>
      <c r="E49" s="2">
        <f>1-(POWER(($K$5-B49)/$K$5,$K$4))</f>
        <v>1</v>
      </c>
      <c r="F49">
        <v>7.6</v>
      </c>
      <c r="G49" s="3">
        <f>B49*F49/100</f>
        <v>813277.67200000002</v>
      </c>
      <c r="H49" s="2">
        <f>1-(POWER(($K$5-G49)/$K$5,$K$4))</f>
        <v>1</v>
      </c>
    </row>
    <row r="50" spans="1:8" x14ac:dyDescent="0.3">
      <c r="A50" t="s">
        <v>48</v>
      </c>
      <c r="B50" s="3">
        <v>7796941</v>
      </c>
      <c r="C50" s="3">
        <v>164719</v>
      </c>
      <c r="D50" s="3">
        <v>14030</v>
      </c>
      <c r="E50" s="2">
        <f>1-(POWER(($K$5-B50)/$K$5,$K$4))</f>
        <v>1</v>
      </c>
      <c r="F50">
        <v>8.5</v>
      </c>
      <c r="G50" s="3">
        <f>B50*F50/100</f>
        <v>662739.98499999999</v>
      </c>
      <c r="H50" s="2">
        <f>1-(POWER(($K$5-G50)/$K$5,$K$4))</f>
        <v>1</v>
      </c>
    </row>
    <row r="51" spans="1:8" x14ac:dyDescent="0.3">
      <c r="A51" t="s">
        <v>9</v>
      </c>
      <c r="B51" s="3">
        <v>21944577</v>
      </c>
      <c r="C51" s="3">
        <v>479283</v>
      </c>
      <c r="D51" s="3">
        <v>42404</v>
      </c>
      <c r="E51" s="2">
        <f>1-(POWER(($K$5-B51)/$K$5,$K$4))</f>
        <v>1</v>
      </c>
      <c r="F51">
        <v>8.8000000000000007</v>
      </c>
      <c r="G51" s="3">
        <f>B51*F51/100</f>
        <v>1931122.7760000003</v>
      </c>
      <c r="H51" s="2">
        <f>1-(POWER(($K$5-G51)/$K$5,$K$4))</f>
        <v>1</v>
      </c>
    </row>
    <row r="52" spans="1:8" x14ac:dyDescent="0.3">
      <c r="A52" t="s">
        <v>2</v>
      </c>
      <c r="B52" s="3">
        <v>7520103</v>
      </c>
      <c r="C52" s="3">
        <v>200161</v>
      </c>
      <c r="D52" s="3">
        <v>19670</v>
      </c>
      <c r="E52" s="2">
        <f>1-(POWER(($K$5-B52)/$K$5,$K$4))</f>
        <v>1</v>
      </c>
      <c r="F52">
        <v>9.8000000000000007</v>
      </c>
      <c r="G52" s="3">
        <f>B52*F52/100</f>
        <v>736970.09400000004</v>
      </c>
      <c r="H52" s="2">
        <f>1-(POWER(($K$5-G52)/$K$5,$K$4))</f>
        <v>1</v>
      </c>
    </row>
    <row r="53" spans="1:8" x14ac:dyDescent="0.3">
      <c r="A53" t="s">
        <v>41</v>
      </c>
      <c r="B53" s="3">
        <v>5277830</v>
      </c>
      <c r="C53" s="3">
        <v>80516</v>
      </c>
      <c r="D53" s="3">
        <v>10482</v>
      </c>
      <c r="E53" s="2">
        <f>1-(POWER(($K$5-B53)/$K$5,$K$4))</f>
        <v>1</v>
      </c>
      <c r="F53">
        <v>13</v>
      </c>
      <c r="G53" s="3">
        <f>B53*F53/100</f>
        <v>686117.9</v>
      </c>
      <c r="H53" s="2">
        <f>1-(POWER(($K$5-G53)/$K$5,$K$4))</f>
        <v>1</v>
      </c>
    </row>
  </sheetData>
  <autoFilter ref="A1:H53" xr:uid="{CB3A5AE3-B430-4862-8E0B-B29352477CE5}">
    <sortState xmlns:xlrd2="http://schemas.microsoft.com/office/spreadsheetml/2017/richdata2" ref="A2:H53">
      <sortCondition ref="H1:H53"/>
    </sortState>
  </autoFilter>
  <sortState xmlns:xlrd2="http://schemas.microsoft.com/office/spreadsheetml/2017/richdata2" ref="A2:D76">
    <sortCondition ref="A1:A76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C69AB-603D-4D65-943B-9AA9C625A3E1}">
  <dimension ref="A1:G53"/>
  <sheetViews>
    <sheetView workbookViewId="0">
      <pane ySplit="1" topLeftCell="A2" activePane="bottomLeft" state="frozen"/>
      <selection pane="bottomLeft" activeCell="D2" sqref="D2:D1048576"/>
    </sheetView>
  </sheetViews>
  <sheetFormatPr defaultRowHeight="14.4" x14ac:dyDescent="0.3"/>
  <cols>
    <col min="1" max="1" width="15.5546875" customWidth="1"/>
    <col min="2" max="2" width="12.5546875" customWidth="1"/>
    <col min="4" max="4" width="13.88671875" customWidth="1"/>
    <col min="5" max="5" width="11" customWidth="1"/>
    <col min="6" max="6" width="13.6640625" customWidth="1"/>
  </cols>
  <sheetData>
    <row r="1" spans="1:7" s="6" customFormat="1" x14ac:dyDescent="0.3">
      <c r="A1" s="6" t="s">
        <v>67</v>
      </c>
      <c r="B1" s="6" t="s">
        <v>68</v>
      </c>
      <c r="C1" s="6" t="s">
        <v>57</v>
      </c>
      <c r="D1" s="6" t="s">
        <v>69</v>
      </c>
      <c r="E1" s="6" t="s">
        <v>70</v>
      </c>
      <c r="F1" s="6" t="s">
        <v>71</v>
      </c>
    </row>
    <row r="2" spans="1:7" x14ac:dyDescent="0.3">
      <c r="A2" t="s">
        <v>0</v>
      </c>
      <c r="B2">
        <v>79659</v>
      </c>
      <c r="C2">
        <v>5026</v>
      </c>
      <c r="D2">
        <v>6.3</v>
      </c>
      <c r="E2">
        <v>1.5</v>
      </c>
      <c r="F2">
        <v>1.2</v>
      </c>
      <c r="G2" s="1">
        <f>C2/B2</f>
        <v>6.3093937910342832E-2</v>
      </c>
    </row>
    <row r="3" spans="1:7" x14ac:dyDescent="0.3">
      <c r="A3" t="s">
        <v>1</v>
      </c>
      <c r="B3">
        <v>6623</v>
      </c>
      <c r="C3">
        <v>1259</v>
      </c>
      <c r="D3">
        <v>19</v>
      </c>
      <c r="E3">
        <v>0.2</v>
      </c>
      <c r="F3">
        <v>0.1</v>
      </c>
      <c r="G3" s="1">
        <f t="shared" ref="G3:G53" si="0">C3/B3</f>
        <v>0.19009512305601692</v>
      </c>
    </row>
    <row r="4" spans="1:7" x14ac:dyDescent="0.3">
      <c r="A4" t="s">
        <v>2</v>
      </c>
      <c r="B4">
        <v>200161</v>
      </c>
      <c r="C4">
        <v>19670</v>
      </c>
      <c r="D4">
        <v>9.8000000000000007</v>
      </c>
      <c r="E4">
        <v>2.2000000000000002</v>
      </c>
      <c r="F4">
        <v>3.1</v>
      </c>
      <c r="G4" s="1">
        <f t="shared" si="0"/>
        <v>9.8270891931994744E-2</v>
      </c>
    </row>
    <row r="5" spans="1:7" x14ac:dyDescent="0.3">
      <c r="A5" t="s">
        <v>3</v>
      </c>
      <c r="B5">
        <v>41553</v>
      </c>
      <c r="C5">
        <v>3314</v>
      </c>
      <c r="D5">
        <v>8</v>
      </c>
      <c r="E5">
        <v>0.9</v>
      </c>
      <c r="F5">
        <v>0.6</v>
      </c>
      <c r="G5" s="1">
        <f t="shared" si="0"/>
        <v>7.9753567732775005E-2</v>
      </c>
    </row>
    <row r="6" spans="1:7" x14ac:dyDescent="0.3">
      <c r="A6" t="s">
        <v>4</v>
      </c>
      <c r="B6">
        <v>812312</v>
      </c>
      <c r="C6">
        <v>34258</v>
      </c>
      <c r="D6">
        <v>4.2</v>
      </c>
      <c r="E6">
        <v>11.8</v>
      </c>
      <c r="F6">
        <v>12.5</v>
      </c>
      <c r="G6" s="1">
        <f t="shared" si="0"/>
        <v>4.2173450595337753E-2</v>
      </c>
    </row>
    <row r="7" spans="1:7" x14ac:dyDescent="0.3">
      <c r="A7" t="s">
        <v>5</v>
      </c>
      <c r="B7">
        <v>149469</v>
      </c>
      <c r="C7">
        <v>13095</v>
      </c>
      <c r="D7">
        <v>8.8000000000000007</v>
      </c>
      <c r="E7">
        <v>1.8</v>
      </c>
      <c r="F7">
        <v>2.2999999999999998</v>
      </c>
      <c r="G7" s="1">
        <f t="shared" si="0"/>
        <v>8.7610139895229117E-2</v>
      </c>
    </row>
    <row r="8" spans="1:7" x14ac:dyDescent="0.3">
      <c r="A8" t="s">
        <v>6</v>
      </c>
      <c r="B8">
        <v>81184</v>
      </c>
      <c r="C8">
        <v>3936</v>
      </c>
      <c r="D8">
        <v>4.8</v>
      </c>
      <c r="E8">
        <v>1.1000000000000001</v>
      </c>
      <c r="F8">
        <v>1.2</v>
      </c>
      <c r="G8" s="1">
        <f t="shared" si="0"/>
        <v>4.8482459597950334E-2</v>
      </c>
    </row>
    <row r="9" spans="1:7" x14ac:dyDescent="0.3">
      <c r="A9" t="s">
        <v>7</v>
      </c>
      <c r="B9">
        <v>27190</v>
      </c>
      <c r="C9">
        <v>2551</v>
      </c>
      <c r="D9">
        <v>9.4</v>
      </c>
      <c r="E9">
        <v>0.3</v>
      </c>
      <c r="F9">
        <v>0.4</v>
      </c>
      <c r="G9" s="1">
        <f t="shared" si="0"/>
        <v>9.3821257815373302E-2</v>
      </c>
    </row>
    <row r="10" spans="1:7" x14ac:dyDescent="0.3">
      <c r="A10" t="s">
        <v>8</v>
      </c>
      <c r="B10">
        <v>17015</v>
      </c>
      <c r="C10">
        <v>3156</v>
      </c>
      <c r="D10">
        <v>18.5</v>
      </c>
      <c r="E10">
        <v>0.2</v>
      </c>
      <c r="F10">
        <v>0.3</v>
      </c>
      <c r="G10" s="1">
        <f t="shared" si="0"/>
        <v>0.18548339700264471</v>
      </c>
    </row>
    <row r="11" spans="1:7" x14ac:dyDescent="0.3">
      <c r="A11" t="s">
        <v>9</v>
      </c>
      <c r="B11">
        <v>479283</v>
      </c>
      <c r="C11">
        <v>42404</v>
      </c>
      <c r="D11">
        <v>8.8000000000000007</v>
      </c>
      <c r="E11">
        <v>6.6</v>
      </c>
      <c r="F11">
        <v>7.4</v>
      </c>
      <c r="G11" s="1">
        <f t="shared" si="0"/>
        <v>8.8473824441926793E-2</v>
      </c>
    </row>
    <row r="12" spans="1:7" x14ac:dyDescent="0.3">
      <c r="A12" t="s">
        <v>10</v>
      </c>
      <c r="B12">
        <v>192678</v>
      </c>
      <c r="C12">
        <v>13336</v>
      </c>
      <c r="D12">
        <v>6.9</v>
      </c>
      <c r="E12">
        <v>3.2</v>
      </c>
      <c r="F12">
        <v>3</v>
      </c>
      <c r="G12" s="1">
        <f t="shared" si="0"/>
        <v>6.921392167242757E-2</v>
      </c>
    </row>
    <row r="13" spans="1:7" x14ac:dyDescent="0.3">
      <c r="A13" t="s">
        <v>11</v>
      </c>
      <c r="B13">
        <v>18504</v>
      </c>
      <c r="C13">
        <v>1877</v>
      </c>
      <c r="D13">
        <v>10.1</v>
      </c>
      <c r="E13">
        <v>0.4</v>
      </c>
      <c r="F13">
        <v>0.3</v>
      </c>
      <c r="G13" s="1">
        <f t="shared" si="0"/>
        <v>0.10143752702118461</v>
      </c>
    </row>
    <row r="14" spans="1:7" x14ac:dyDescent="0.3">
      <c r="A14" t="s">
        <v>12</v>
      </c>
      <c r="B14">
        <v>34576</v>
      </c>
      <c r="C14">
        <v>3126</v>
      </c>
      <c r="D14">
        <v>9</v>
      </c>
      <c r="E14">
        <v>0.6</v>
      </c>
      <c r="F14">
        <v>0.5</v>
      </c>
      <c r="G14" s="1">
        <f t="shared" si="0"/>
        <v>9.0409532623785288E-2</v>
      </c>
    </row>
    <row r="15" spans="1:7" x14ac:dyDescent="0.3">
      <c r="A15" t="s">
        <v>13</v>
      </c>
      <c r="B15">
        <v>301720</v>
      </c>
      <c r="C15">
        <v>9537</v>
      </c>
      <c r="D15">
        <v>3.2</v>
      </c>
      <c r="E15">
        <v>3.8</v>
      </c>
      <c r="F15">
        <v>4.5999999999999996</v>
      </c>
      <c r="G15" s="1">
        <f t="shared" si="0"/>
        <v>3.1608776348932784E-2</v>
      </c>
    </row>
    <row r="16" spans="1:7" x14ac:dyDescent="0.3">
      <c r="A16" t="s">
        <v>14</v>
      </c>
      <c r="B16">
        <v>78750</v>
      </c>
      <c r="C16">
        <v>5710</v>
      </c>
      <c r="D16">
        <v>7.3</v>
      </c>
      <c r="E16">
        <v>2</v>
      </c>
      <c r="F16">
        <v>1.2</v>
      </c>
      <c r="G16" s="1">
        <f t="shared" si="0"/>
        <v>7.2507936507936507E-2</v>
      </c>
    </row>
    <row r="17" spans="1:7" x14ac:dyDescent="0.3">
      <c r="A17" t="s">
        <v>15</v>
      </c>
      <c r="B17">
        <v>44729</v>
      </c>
      <c r="C17">
        <v>2830</v>
      </c>
      <c r="D17">
        <v>6.3</v>
      </c>
      <c r="E17">
        <v>0.9</v>
      </c>
      <c r="F17">
        <v>0.7</v>
      </c>
      <c r="G17" s="1">
        <f t="shared" si="0"/>
        <v>6.3269914373225419E-2</v>
      </c>
    </row>
    <row r="18" spans="1:7" x14ac:dyDescent="0.3">
      <c r="A18" t="s">
        <v>16</v>
      </c>
      <c r="B18">
        <v>61174</v>
      </c>
      <c r="C18">
        <v>4277</v>
      </c>
      <c r="D18">
        <v>7</v>
      </c>
      <c r="E18">
        <v>0.9</v>
      </c>
      <c r="F18">
        <v>0.9</v>
      </c>
      <c r="G18" s="1">
        <f t="shared" si="0"/>
        <v>6.9915323503449173E-2</v>
      </c>
    </row>
    <row r="19" spans="1:7" x14ac:dyDescent="0.3">
      <c r="A19" t="s">
        <v>17</v>
      </c>
      <c r="B19">
        <v>73213</v>
      </c>
      <c r="C19">
        <v>4068</v>
      </c>
      <c r="D19">
        <v>5.6</v>
      </c>
      <c r="E19">
        <v>1.3</v>
      </c>
      <c r="F19">
        <v>1.1000000000000001</v>
      </c>
      <c r="G19" s="1">
        <f t="shared" si="0"/>
        <v>5.5563902585606381E-2</v>
      </c>
    </row>
    <row r="20" spans="1:7" x14ac:dyDescent="0.3">
      <c r="A20" t="s">
        <v>18</v>
      </c>
      <c r="B20">
        <v>45583</v>
      </c>
      <c r="C20">
        <v>3129</v>
      </c>
      <c r="D20">
        <v>6.9</v>
      </c>
      <c r="E20">
        <v>1.4</v>
      </c>
      <c r="F20">
        <v>0.7</v>
      </c>
      <c r="G20" s="1">
        <f t="shared" si="0"/>
        <v>6.864401202202576E-2</v>
      </c>
    </row>
    <row r="21" spans="1:7" x14ac:dyDescent="0.3">
      <c r="A21" t="s">
        <v>19</v>
      </c>
      <c r="B21">
        <v>26587</v>
      </c>
      <c r="C21">
        <v>1605</v>
      </c>
      <c r="D21">
        <v>6</v>
      </c>
      <c r="E21">
        <v>0.4</v>
      </c>
      <c r="F21">
        <v>0.4</v>
      </c>
      <c r="G21" s="1">
        <f t="shared" si="0"/>
        <v>6.0367848948734343E-2</v>
      </c>
    </row>
    <row r="22" spans="1:7" x14ac:dyDescent="0.3">
      <c r="A22" t="s">
        <v>20</v>
      </c>
      <c r="B22">
        <v>167053</v>
      </c>
      <c r="C22">
        <v>9473</v>
      </c>
      <c r="D22">
        <v>5.7</v>
      </c>
      <c r="E22">
        <v>1.8</v>
      </c>
      <c r="F22">
        <v>2.6</v>
      </c>
      <c r="G22" s="1">
        <f t="shared" si="0"/>
        <v>5.6706554207347368E-2</v>
      </c>
    </row>
    <row r="23" spans="1:7" x14ac:dyDescent="0.3">
      <c r="A23" t="s">
        <v>21</v>
      </c>
      <c r="B23">
        <v>123704</v>
      </c>
      <c r="C23">
        <v>7618</v>
      </c>
      <c r="D23">
        <v>6.2</v>
      </c>
      <c r="E23">
        <v>2.1</v>
      </c>
      <c r="F23">
        <v>1.9</v>
      </c>
      <c r="G23" s="1">
        <f t="shared" si="0"/>
        <v>6.1582487227575505E-2</v>
      </c>
    </row>
    <row r="24" spans="1:7" x14ac:dyDescent="0.3">
      <c r="A24" t="s">
        <v>22</v>
      </c>
      <c r="B24">
        <v>180582</v>
      </c>
      <c r="C24">
        <v>6587</v>
      </c>
      <c r="D24">
        <v>3.6</v>
      </c>
      <c r="E24">
        <v>3</v>
      </c>
      <c r="F24">
        <v>2.8</v>
      </c>
      <c r="G24" s="1">
        <f t="shared" si="0"/>
        <v>3.6476503748989378E-2</v>
      </c>
    </row>
    <row r="25" spans="1:7" x14ac:dyDescent="0.3">
      <c r="A25" t="s">
        <v>23</v>
      </c>
      <c r="B25">
        <v>108963</v>
      </c>
      <c r="C25">
        <v>4117</v>
      </c>
      <c r="D25">
        <v>3.8</v>
      </c>
      <c r="E25">
        <v>1.7</v>
      </c>
      <c r="F25">
        <v>1.7</v>
      </c>
      <c r="G25" s="1">
        <f t="shared" si="0"/>
        <v>3.7783467782641814E-2</v>
      </c>
    </row>
    <row r="26" spans="1:7" x14ac:dyDescent="0.3">
      <c r="A26" t="s">
        <v>24</v>
      </c>
      <c r="B26">
        <v>29174</v>
      </c>
      <c r="C26">
        <v>2638</v>
      </c>
      <c r="D26">
        <v>9</v>
      </c>
      <c r="E26">
        <v>0.9</v>
      </c>
      <c r="F26">
        <v>0.4</v>
      </c>
      <c r="G26" s="1">
        <f t="shared" si="0"/>
        <v>9.0422979365188186E-2</v>
      </c>
    </row>
    <row r="27" spans="1:7" x14ac:dyDescent="0.3">
      <c r="A27" t="s">
        <v>25</v>
      </c>
      <c r="B27">
        <v>70891</v>
      </c>
      <c r="C27">
        <v>6173</v>
      </c>
      <c r="D27">
        <v>8.6999999999999993</v>
      </c>
      <c r="E27">
        <v>1.8</v>
      </c>
      <c r="F27">
        <v>1.1000000000000001</v>
      </c>
      <c r="G27" s="1">
        <f t="shared" si="0"/>
        <v>8.7077344091633632E-2</v>
      </c>
    </row>
    <row r="28" spans="1:7" x14ac:dyDescent="0.3">
      <c r="A28" t="s">
        <v>26</v>
      </c>
      <c r="B28">
        <v>15940</v>
      </c>
      <c r="C28">
        <v>1865</v>
      </c>
      <c r="D28">
        <v>11.7</v>
      </c>
      <c r="E28">
        <v>0.3</v>
      </c>
      <c r="F28">
        <v>0.2</v>
      </c>
      <c r="G28" s="1">
        <f t="shared" si="0"/>
        <v>0.11700125470514429</v>
      </c>
    </row>
    <row r="29" spans="1:7" x14ac:dyDescent="0.3">
      <c r="A29" t="s">
        <v>27</v>
      </c>
      <c r="B29">
        <v>35063</v>
      </c>
      <c r="C29">
        <v>2443</v>
      </c>
      <c r="D29">
        <v>7</v>
      </c>
      <c r="E29">
        <v>0.6</v>
      </c>
      <c r="F29">
        <v>0.5</v>
      </c>
      <c r="G29" s="1">
        <f t="shared" si="0"/>
        <v>6.967458574565781E-2</v>
      </c>
    </row>
    <row r="30" spans="1:7" x14ac:dyDescent="0.3">
      <c r="A30" t="s">
        <v>28</v>
      </c>
      <c r="B30">
        <v>71172</v>
      </c>
      <c r="C30">
        <v>8623</v>
      </c>
      <c r="D30">
        <v>12.1</v>
      </c>
      <c r="E30">
        <v>1</v>
      </c>
      <c r="F30">
        <v>1.1000000000000001</v>
      </c>
      <c r="G30" s="1">
        <f t="shared" si="0"/>
        <v>0.12115719665036813</v>
      </c>
    </row>
    <row r="31" spans="1:7" x14ac:dyDescent="0.3">
      <c r="A31" t="s">
        <v>29</v>
      </c>
      <c r="B31">
        <v>27086</v>
      </c>
      <c r="C31">
        <v>3039</v>
      </c>
      <c r="D31">
        <v>11.2</v>
      </c>
      <c r="E31">
        <v>0.4</v>
      </c>
      <c r="F31">
        <v>0.4</v>
      </c>
      <c r="G31" s="1">
        <f t="shared" si="0"/>
        <v>0.11219818356346452</v>
      </c>
    </row>
    <row r="32" spans="1:7" x14ac:dyDescent="0.3">
      <c r="A32" t="s">
        <v>30</v>
      </c>
      <c r="B32">
        <v>227911</v>
      </c>
      <c r="C32">
        <v>9052</v>
      </c>
      <c r="D32">
        <v>4</v>
      </c>
      <c r="E32">
        <v>2.6</v>
      </c>
      <c r="F32">
        <v>3.5</v>
      </c>
      <c r="G32" s="1">
        <f t="shared" si="0"/>
        <v>3.9717258052485403E-2</v>
      </c>
    </row>
    <row r="33" spans="1:7" x14ac:dyDescent="0.3">
      <c r="A33" t="s">
        <v>31</v>
      </c>
      <c r="B33">
        <v>39224</v>
      </c>
      <c r="C33">
        <v>4563</v>
      </c>
      <c r="D33">
        <v>11.6</v>
      </c>
      <c r="E33">
        <v>0.6</v>
      </c>
      <c r="F33">
        <v>0.6</v>
      </c>
      <c r="G33" s="1">
        <f t="shared" si="0"/>
        <v>0.11633183765041812</v>
      </c>
    </row>
    <row r="34" spans="1:7" x14ac:dyDescent="0.3">
      <c r="A34" t="s">
        <v>32</v>
      </c>
      <c r="B34">
        <v>391801</v>
      </c>
      <c r="C34">
        <v>11589</v>
      </c>
      <c r="D34">
        <v>3</v>
      </c>
      <c r="E34">
        <v>5.8</v>
      </c>
      <c r="F34">
        <v>6</v>
      </c>
      <c r="G34" s="1">
        <f t="shared" si="0"/>
        <v>2.957879127414172E-2</v>
      </c>
    </row>
    <row r="35" spans="1:7" x14ac:dyDescent="0.3">
      <c r="A35" t="s">
        <v>33</v>
      </c>
      <c r="B35">
        <v>208039</v>
      </c>
      <c r="C35">
        <v>15903</v>
      </c>
      <c r="D35">
        <v>7.6</v>
      </c>
      <c r="E35">
        <v>3.2</v>
      </c>
      <c r="F35">
        <v>3.2</v>
      </c>
      <c r="G35" s="1">
        <f t="shared" si="0"/>
        <v>7.6442397819639588E-2</v>
      </c>
    </row>
    <row r="36" spans="1:7" x14ac:dyDescent="0.3">
      <c r="A36" t="s">
        <v>34</v>
      </c>
      <c r="B36">
        <v>6401</v>
      </c>
      <c r="C36">
        <v>767</v>
      </c>
      <c r="D36">
        <v>12</v>
      </c>
      <c r="E36">
        <v>0.2</v>
      </c>
      <c r="F36">
        <v>0.1</v>
      </c>
      <c r="G36" s="1">
        <f t="shared" si="0"/>
        <v>0.11982502733947821</v>
      </c>
    </row>
    <row r="37" spans="1:7" x14ac:dyDescent="0.3">
      <c r="A37" t="s">
        <v>35</v>
      </c>
      <c r="B37">
        <v>268056</v>
      </c>
      <c r="C37">
        <v>7943</v>
      </c>
      <c r="D37">
        <v>3</v>
      </c>
      <c r="E37">
        <v>3.5</v>
      </c>
      <c r="F37">
        <v>4.0999999999999996</v>
      </c>
      <c r="G37" s="1">
        <f t="shared" si="0"/>
        <v>2.9631867967887308E-2</v>
      </c>
    </row>
    <row r="38" spans="1:7" x14ac:dyDescent="0.3">
      <c r="A38" t="s">
        <v>36</v>
      </c>
      <c r="B38">
        <v>58658</v>
      </c>
      <c r="C38">
        <v>3888</v>
      </c>
      <c r="D38">
        <v>6.6</v>
      </c>
      <c r="E38">
        <v>11.8</v>
      </c>
      <c r="F38">
        <v>0.9</v>
      </c>
      <c r="G38" s="1">
        <f t="shared" si="0"/>
        <v>6.6282519008489887E-2</v>
      </c>
    </row>
    <row r="39" spans="1:7" x14ac:dyDescent="0.3">
      <c r="A39" t="s">
        <v>37</v>
      </c>
      <c r="B39">
        <v>98511</v>
      </c>
      <c r="C39">
        <v>7996</v>
      </c>
      <c r="D39">
        <v>8.1</v>
      </c>
      <c r="E39">
        <v>1.3</v>
      </c>
      <c r="F39">
        <v>1.5</v>
      </c>
      <c r="G39" s="1">
        <f t="shared" si="0"/>
        <v>8.1168600460862245E-2</v>
      </c>
    </row>
    <row r="40" spans="1:7" x14ac:dyDescent="0.3">
      <c r="A40" t="s">
        <v>38</v>
      </c>
      <c r="B40">
        <v>261567</v>
      </c>
      <c r="C40">
        <v>11441</v>
      </c>
      <c r="D40">
        <v>4.4000000000000004</v>
      </c>
      <c r="E40">
        <v>3.8</v>
      </c>
      <c r="F40">
        <v>4</v>
      </c>
      <c r="G40" s="1">
        <f t="shared" si="0"/>
        <v>4.3740227169329467E-2</v>
      </c>
    </row>
    <row r="41" spans="1:7" x14ac:dyDescent="0.3">
      <c r="A41" t="s">
        <v>39</v>
      </c>
      <c r="B41">
        <v>3638</v>
      </c>
      <c r="C41">
        <v>340</v>
      </c>
      <c r="D41">
        <v>9.3000000000000007</v>
      </c>
      <c r="E41">
        <v>1</v>
      </c>
      <c r="F41">
        <v>0.1</v>
      </c>
      <c r="G41" s="1">
        <f t="shared" si="0"/>
        <v>9.3457943925233641E-2</v>
      </c>
    </row>
    <row r="42" spans="1:7" x14ac:dyDescent="0.3">
      <c r="A42" t="s">
        <v>40</v>
      </c>
      <c r="B42">
        <v>19878</v>
      </c>
      <c r="C42">
        <v>1358</v>
      </c>
      <c r="D42">
        <v>6.8</v>
      </c>
      <c r="E42">
        <v>0.3</v>
      </c>
      <c r="F42">
        <v>0.3</v>
      </c>
      <c r="G42" s="1">
        <f t="shared" si="0"/>
        <v>6.8316732065600155E-2</v>
      </c>
    </row>
    <row r="43" spans="1:7" x14ac:dyDescent="0.3">
      <c r="A43" t="s">
        <v>41</v>
      </c>
      <c r="B43">
        <v>80516</v>
      </c>
      <c r="C43">
        <v>10482</v>
      </c>
      <c r="D43">
        <v>13</v>
      </c>
      <c r="E43">
        <v>1.6</v>
      </c>
      <c r="F43">
        <v>1.2</v>
      </c>
      <c r="G43" s="1">
        <f t="shared" si="0"/>
        <v>0.13018530478414228</v>
      </c>
    </row>
    <row r="44" spans="1:7" x14ac:dyDescent="0.3">
      <c r="A44" t="s">
        <v>42</v>
      </c>
      <c r="B44">
        <v>11738</v>
      </c>
      <c r="C44">
        <v>1150</v>
      </c>
      <c r="D44">
        <v>9.8000000000000007</v>
      </c>
      <c r="E44">
        <v>0.3</v>
      </c>
      <c r="F44">
        <v>0.2</v>
      </c>
      <c r="G44" s="1">
        <f t="shared" si="0"/>
        <v>9.7972397341966264E-2</v>
      </c>
    </row>
    <row r="45" spans="1:7" x14ac:dyDescent="0.3">
      <c r="A45" t="s">
        <v>43</v>
      </c>
      <c r="B45">
        <v>128223</v>
      </c>
      <c r="C45">
        <v>10423</v>
      </c>
      <c r="D45">
        <v>8.1</v>
      </c>
      <c r="E45">
        <v>2.1</v>
      </c>
      <c r="F45">
        <v>2</v>
      </c>
      <c r="G45" s="1">
        <f t="shared" si="0"/>
        <v>8.1288068443259004E-2</v>
      </c>
    </row>
    <row r="46" spans="1:7" x14ac:dyDescent="0.3">
      <c r="A46" t="s">
        <v>44</v>
      </c>
      <c r="B46">
        <v>538270</v>
      </c>
      <c r="C46">
        <v>28251</v>
      </c>
      <c r="D46">
        <v>5.2</v>
      </c>
      <c r="E46">
        <v>8.9</v>
      </c>
      <c r="F46">
        <v>8.3000000000000007</v>
      </c>
      <c r="G46" s="1">
        <f t="shared" si="0"/>
        <v>5.2484812454716034E-2</v>
      </c>
    </row>
    <row r="47" spans="1:7" x14ac:dyDescent="0.3">
      <c r="A47" t="s">
        <v>45</v>
      </c>
      <c r="B47">
        <v>57057</v>
      </c>
      <c r="C47">
        <v>3777</v>
      </c>
      <c r="D47">
        <v>6.6</v>
      </c>
      <c r="E47">
        <v>1</v>
      </c>
      <c r="F47">
        <v>0.9</v>
      </c>
      <c r="G47" s="1">
        <f t="shared" si="0"/>
        <v>6.6196960933803034E-2</v>
      </c>
    </row>
    <row r="48" spans="1:7" x14ac:dyDescent="0.3">
      <c r="A48" t="s">
        <v>46</v>
      </c>
      <c r="B48">
        <v>12367</v>
      </c>
      <c r="C48">
        <v>849</v>
      </c>
      <c r="D48">
        <v>6.9</v>
      </c>
      <c r="E48">
        <v>0.2</v>
      </c>
      <c r="F48">
        <v>0.2</v>
      </c>
      <c r="G48" s="1">
        <f t="shared" si="0"/>
        <v>6.8650440688930212E-2</v>
      </c>
    </row>
    <row r="49" spans="1:7" x14ac:dyDescent="0.3">
      <c r="A49" t="s">
        <v>47</v>
      </c>
      <c r="B49">
        <v>229954</v>
      </c>
      <c r="C49">
        <v>14378</v>
      </c>
      <c r="D49">
        <v>6.3</v>
      </c>
      <c r="E49">
        <v>2.6</v>
      </c>
      <c r="F49">
        <v>3.5</v>
      </c>
      <c r="G49" s="1">
        <f t="shared" si="0"/>
        <v>6.2525548587978472E-2</v>
      </c>
    </row>
    <row r="50" spans="1:7" x14ac:dyDescent="0.3">
      <c r="A50" t="s">
        <v>48</v>
      </c>
      <c r="B50">
        <v>164719</v>
      </c>
      <c r="C50">
        <v>14030</v>
      </c>
      <c r="D50">
        <v>8.5</v>
      </c>
      <c r="E50">
        <v>2.2999999999999998</v>
      </c>
      <c r="F50">
        <v>2.5</v>
      </c>
      <c r="G50" s="1">
        <f t="shared" si="0"/>
        <v>8.5175359248174168E-2</v>
      </c>
    </row>
    <row r="51" spans="1:7" x14ac:dyDescent="0.3">
      <c r="A51" t="s">
        <v>49</v>
      </c>
      <c r="B51">
        <v>27906</v>
      </c>
      <c r="C51">
        <v>1442</v>
      </c>
      <c r="D51">
        <v>5.2</v>
      </c>
      <c r="E51">
        <v>0.5</v>
      </c>
      <c r="F51">
        <v>0.4</v>
      </c>
      <c r="G51" s="1">
        <f t="shared" si="0"/>
        <v>5.1673475238300008E-2</v>
      </c>
    </row>
    <row r="52" spans="1:7" x14ac:dyDescent="0.3">
      <c r="A52" t="s">
        <v>50</v>
      </c>
      <c r="B52">
        <v>113668</v>
      </c>
      <c r="C52">
        <v>5533</v>
      </c>
      <c r="D52">
        <v>4.9000000000000004</v>
      </c>
      <c r="E52">
        <v>1.7</v>
      </c>
      <c r="F52">
        <v>1.7</v>
      </c>
      <c r="G52" s="1">
        <f t="shared" si="0"/>
        <v>4.8676848365415068E-2</v>
      </c>
    </row>
    <row r="53" spans="1:7" x14ac:dyDescent="0.3">
      <c r="A53" t="s">
        <v>51</v>
      </c>
      <c r="B53">
        <v>8861</v>
      </c>
      <c r="C53">
        <v>788</v>
      </c>
      <c r="D53">
        <v>8.9</v>
      </c>
      <c r="E53">
        <v>0.2</v>
      </c>
      <c r="F53">
        <v>0.1</v>
      </c>
      <c r="G53" s="1">
        <f t="shared" si="0"/>
        <v>8.8929014783884444E-2</v>
      </c>
    </row>
  </sheetData>
  <autoFilter ref="A1:F53" xr:uid="{269C69AB-603D-4D65-943B-9AA9C625A3E1}"/>
  <sortState xmlns:xlrd2="http://schemas.microsoft.com/office/spreadsheetml/2017/richdata2" ref="A2:F74">
    <sortCondition ref="A1:A7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State-by-State</vt:lpstr>
      <vt:lpstr>Complaints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Frankel</dc:creator>
  <cp:lastModifiedBy>David Frankel</cp:lastModifiedBy>
  <dcterms:created xsi:type="dcterms:W3CDTF">2022-01-30T16:48:32Z</dcterms:created>
  <dcterms:modified xsi:type="dcterms:W3CDTF">2022-01-30T21:31:55Z</dcterms:modified>
</cp:coreProperties>
</file>